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9090" activeTab="0"/>
  </bookViews>
  <sheets>
    <sheet name="Tabelle1" sheetId="1" r:id="rId1"/>
    <sheet name="Tabelle2" sheetId="2" r:id="rId2"/>
    <sheet name="Tabelle3" sheetId="3" r:id="rId3"/>
  </sheets>
  <definedNames>
    <definedName name="Z_44A48AA0_2EFC_11D8_A1FA_00055D7872F8_.wvu.Cols" localSheetId="0" hidden="1">'Tabelle1'!$H:$X</definedName>
    <definedName name="Z_BD301A40_75E0_11D8_AC5C_000374890932_.wvu.Cols" localSheetId="0" hidden="1">'Tabelle1'!$H:$X</definedName>
    <definedName name="Z_FE58B6A0_2057_11D8_817C_000374890932_.wvu.Cols" localSheetId="0" hidden="1">'Tabelle1'!$H:$X</definedName>
  </definedNames>
  <calcPr fullCalcOnLoad="1"/>
</workbook>
</file>

<file path=xl/sharedStrings.xml><?xml version="1.0" encoding="utf-8"?>
<sst xmlns="http://schemas.openxmlformats.org/spreadsheetml/2006/main" count="190" uniqueCount="141">
  <si>
    <t>Formeln</t>
  </si>
  <si>
    <t>U/min</t>
  </si>
  <si>
    <t>Steigung/Zoll</t>
  </si>
  <si>
    <t>für 1700er</t>
  </si>
  <si>
    <t>Laufzeit</t>
  </si>
  <si>
    <t>Strom</t>
  </si>
  <si>
    <t>rechne 1600</t>
  </si>
  <si>
    <t>für 600er</t>
  </si>
  <si>
    <t>rechne 500</t>
  </si>
  <si>
    <t>Zellenspannung:</t>
  </si>
  <si>
    <t>bis 10A=1,17V</t>
  </si>
  <si>
    <t>6Z = 7,00V; 7Z = 8,20V; 8Z = 9,35V; 10Z = 11,7V</t>
  </si>
  <si>
    <t>1700er</t>
  </si>
  <si>
    <t>ab 10A = 1,16V</t>
  </si>
  <si>
    <t>6Z = 6,96V; 7Z = 8,12V; 8Z = 9,28V; 10Z = 11,6V</t>
  </si>
  <si>
    <t>ab 16A = 1,14V</t>
  </si>
  <si>
    <t>6Z = 6,84V; 7Z = 7,98V; 8Z = 9,12V; 10Z = 11,4V</t>
  </si>
  <si>
    <t>ab 20A = 1,12V</t>
  </si>
  <si>
    <t>6Z = 6,72V; 7Z = 7,84V; 8Z = 8,96V; 10Z = 11,2V</t>
  </si>
  <si>
    <t>6Z = 6,24V; 7Z = 7,28V; 8Z = 8,32V; 10Z = 10,4V</t>
  </si>
  <si>
    <t>Laufzeit= Kapazität/Strom*60</t>
  </si>
  <si>
    <t>für 1000er</t>
  </si>
  <si>
    <t>rechne 900</t>
  </si>
  <si>
    <t>350er, 600er, 1000er AA haben eine andere Spannungslage.</t>
  </si>
  <si>
    <t>auf einen Mittelwert von 1,05V (nach ca. 1 Min.)</t>
  </si>
  <si>
    <t>8 Zellen Sanyo Cadnica N350 AAC mit Sp. 280/6V 4:1/9,7x5,5 Gumot.:</t>
  </si>
  <si>
    <t>Beginn</t>
  </si>
  <si>
    <t>9,2V / 4,4A</t>
  </si>
  <si>
    <t>270g/3720</t>
  </si>
  <si>
    <t>4 Min.</t>
  </si>
  <si>
    <t>7,6V / 3,1A</t>
  </si>
  <si>
    <t>180g/3120</t>
  </si>
  <si>
    <t>1 Min.</t>
  </si>
  <si>
    <t>8,5V / 3,5A</t>
  </si>
  <si>
    <t>230g/3380</t>
  </si>
  <si>
    <t>5 Min.</t>
  </si>
  <si>
    <t>6,5V /2,4A</t>
  </si>
  <si>
    <t>150g/2800</t>
  </si>
  <si>
    <t>2 Min.</t>
  </si>
  <si>
    <t>8,3V / 3,2A</t>
  </si>
  <si>
    <t>200g/3300</t>
  </si>
  <si>
    <t>3 Min.</t>
  </si>
  <si>
    <t>8,0V / 3,1A</t>
  </si>
  <si>
    <t>190g/3220</t>
  </si>
  <si>
    <t>10,2V / 4,5A</t>
  </si>
  <si>
    <t>8,9V / 4,2A</t>
  </si>
  <si>
    <t>9,3V / 4,3A</t>
  </si>
  <si>
    <t>8,7V /4,0A</t>
  </si>
  <si>
    <t>9,1V / 4,2A</t>
  </si>
  <si>
    <t>6 Min.</t>
  </si>
  <si>
    <t>8,2V/4,0A</t>
  </si>
  <si>
    <t>9,0V / 4,2A</t>
  </si>
  <si>
    <t>8,8V / 9,2A</t>
  </si>
  <si>
    <t>7,6V / 7,6A</t>
  </si>
  <si>
    <t>0,5 Min.</t>
  </si>
  <si>
    <t>8,2V / 8,4A</t>
  </si>
  <si>
    <t>8,0V / 8,3A</t>
  </si>
  <si>
    <t>1,5 Min.</t>
  </si>
  <si>
    <t>7,8V / 8,2A</t>
  </si>
  <si>
    <t>8 Zellen Sanyo AA R6 Super 1000 mit Race 400/7,2V 3:1/13x7 grp cam:</t>
  </si>
  <si>
    <t>9,18V / 8A</t>
  </si>
  <si>
    <t>8,1V / 7,2A</t>
  </si>
  <si>
    <t>8,6V / 7,8A</t>
  </si>
  <si>
    <t>7,96V / 6,9A</t>
  </si>
  <si>
    <t>8,54V / 7.6A</t>
  </si>
  <si>
    <t>7,64V / 6,5A</t>
  </si>
  <si>
    <t>8,46V / 7,5A</t>
  </si>
  <si>
    <t xml:space="preserve">So ändert sich z.B. bei Sanyo Super 1000 AA bei einer max. Last von ca 8 A die Zellenspannung von Anfangs 1,12V </t>
  </si>
  <si>
    <t>V prop</t>
  </si>
  <si>
    <t>für 3300er NiMH</t>
  </si>
  <si>
    <t>rechne 3200</t>
  </si>
  <si>
    <t>für 3000er NiMH</t>
  </si>
  <si>
    <t>rechne 2700</t>
  </si>
  <si>
    <t>für 2500er RC</t>
  </si>
  <si>
    <t>rechne 2400</t>
  </si>
  <si>
    <t>Sämtliche Meßwerte sind, wenn nicht anders angegeben, mit folgenden Zellenspannungen gemessen:</t>
  </si>
  <si>
    <t>ab 25A = 1,08V</t>
  </si>
  <si>
    <t>6Z = 6,48V; 7Z = 7,56V; 8Z = 8,64V; 10Z = 10,8V</t>
  </si>
  <si>
    <t>ab 30A = 1,04V</t>
  </si>
  <si>
    <t>8KR 1400 AE nach 1 min. Belastung bei 10A:  9V Zellenspannung</t>
  </si>
  <si>
    <t>8 Zellen Sanyo Cadnica KR600 AE mit Sp. 280/6V 4:1/9,7x5,5 Gumot.:</t>
  </si>
  <si>
    <t>6,7 Min.</t>
  </si>
  <si>
    <t>8 Zellen Sanyo Cadnica KR600 AE mit Race 300 4,85:1/9x4,5APC:</t>
  </si>
  <si>
    <t>2,3 Min.</t>
  </si>
  <si>
    <t>7 Min. 11 Sek. Ladeschlußspannung 6,4V erreicht</t>
  </si>
  <si>
    <t>8 Zellen GP NiMH 75AAH, belastet mit 3,5A</t>
  </si>
  <si>
    <t>11,57V / 3,5A</t>
  </si>
  <si>
    <t>8,5 Min.</t>
  </si>
  <si>
    <t>8,0V / 3,4A</t>
  </si>
  <si>
    <t>8,14V / 3,5A</t>
  </si>
  <si>
    <t>9 Min.</t>
  </si>
  <si>
    <t>7,93V / 3,4A</t>
  </si>
  <si>
    <t>8,21V / 3,5A</t>
  </si>
  <si>
    <t>9,5 Min.</t>
  </si>
  <si>
    <t>7,84V / 3,4A</t>
  </si>
  <si>
    <t>8,26V / 3,5A</t>
  </si>
  <si>
    <t>10 Min.</t>
  </si>
  <si>
    <t>7,72V / 3,4A</t>
  </si>
  <si>
    <t>10,5 Min.</t>
  </si>
  <si>
    <t>7,56V / 3,3A</t>
  </si>
  <si>
    <t>11 Min.</t>
  </si>
  <si>
    <t>7,37V / 3,3A</t>
  </si>
  <si>
    <t>8,19V / 3,5A</t>
  </si>
  <si>
    <t>11,5 Min.</t>
  </si>
  <si>
    <t>6,9V / 3,3A</t>
  </si>
  <si>
    <t>6,5 Min.</t>
  </si>
  <si>
    <t>8,17V / 3,5A</t>
  </si>
  <si>
    <t>11 Min. 45 Sek. Ladeschlußspannung 6,4V erreicht</t>
  </si>
  <si>
    <t>7 Min.</t>
  </si>
  <si>
    <t>8,13V / 3,45A</t>
  </si>
  <si>
    <t>7,5 Min.</t>
  </si>
  <si>
    <t>8,10V / 3,45A</t>
  </si>
  <si>
    <t>8 Min.</t>
  </si>
  <si>
    <t>8,05V / 3,45A</t>
  </si>
  <si>
    <t>Segler: V prop = 1,4 - 1,8 x Steigfluggeschwindigkeit</t>
  </si>
  <si>
    <t>Sport:   V prop = 1,2 - 1,5 x Steigfluggeschwindigkeit</t>
  </si>
  <si>
    <t>Speed: V prop= 0,9 x Fluggeschwindigkeit</t>
  </si>
  <si>
    <t>auch 11,2V!</t>
  </si>
  <si>
    <t>*guter Akku</t>
  </si>
  <si>
    <t>5,1 Min.Schlußspannung 6,4V</t>
  </si>
  <si>
    <t xml:space="preserve"> Ladeschlußspannung 6,4V </t>
  </si>
  <si>
    <t>Minute nicht Vollast gibt.</t>
  </si>
  <si>
    <t>Man kann durch geschickte Zellenwahl die optimale Leistung erzielen, wenn man mit einem Drehzahlsteller in der ersten</t>
  </si>
  <si>
    <t>Zellenspannung unter der geforderten Last zu messen.</t>
  </si>
  <si>
    <t>Da es viele unterschiedliche leichte Zellen gibt, empfehle ich vor Zusammenstellung des Antriebsakkus die</t>
  </si>
  <si>
    <t>Vmax=</t>
  </si>
  <si>
    <t>1/min*Steigung*2,54/100/60</t>
  </si>
  <si>
    <t>für 1050er</t>
  </si>
  <si>
    <t>rechne 950</t>
  </si>
  <si>
    <t>rechne 680</t>
  </si>
  <si>
    <t>Kapazität=Strom(mA)*Zeit(min)/60</t>
  </si>
  <si>
    <t>für 1500er</t>
  </si>
  <si>
    <t>rechne 1400</t>
  </si>
  <si>
    <t>für 340er</t>
  </si>
  <si>
    <t>rechne 310</t>
  </si>
  <si>
    <t>für 6000er LiPo</t>
  </si>
  <si>
    <t>rechne 5600</t>
  </si>
  <si>
    <t>STROM</t>
  </si>
  <si>
    <t>für 2100er</t>
  </si>
  <si>
    <t>rechne 2000</t>
  </si>
  <si>
    <t>für 750er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</si>
</sst>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&quot;SFr.&quot;\ #,##0.00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8"/>
      <color indexed="40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i/>
      <sz val="8"/>
      <color indexed="10"/>
      <name val="Arial"/>
      <family val="2"/>
    </font>
    <font>
      <u val="single"/>
      <sz val="10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" fillId="0" borderId="1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pane ySplit="690" topLeftCell="BM1" activePane="bottomLeft" state="split"/>
      <selection pane="topLeft" activeCell="A1" sqref="A1"/>
      <selection pane="bottomLeft" activeCell="D42" sqref="D42"/>
    </sheetView>
  </sheetViews>
  <sheetFormatPr defaultColWidth="11.421875" defaultRowHeight="12.75"/>
  <cols>
    <col min="1" max="4" width="11.421875" style="10" customWidth="1"/>
    <col min="5" max="5" width="14.421875" style="10" customWidth="1"/>
    <col min="6" max="7" width="11.421875" style="10" customWidth="1"/>
    <col min="8" max="8" width="0.5625" style="10" hidden="1" customWidth="1"/>
    <col min="9" max="24" width="11.421875" style="10" hidden="1" customWidth="1"/>
    <col min="25" max="25" width="14.7109375" style="10" customWidth="1"/>
    <col min="26" max="26" width="15.140625" style="10" customWidth="1"/>
    <col min="27" max="16384" width="11.421875" style="10" customWidth="1"/>
  </cols>
  <sheetData>
    <row r="1" s="1" customFormat="1" ht="15.75">
      <c r="D1" s="14" t="s">
        <v>0</v>
      </c>
    </row>
    <row r="2" s="1" customFormat="1" ht="11.25"/>
    <row r="3" spans="3:5" s="1" customFormat="1" ht="11.25">
      <c r="C3" s="15" t="s">
        <v>68</v>
      </c>
      <c r="D3" s="3" t="s">
        <v>1</v>
      </c>
      <c r="E3" s="3" t="s">
        <v>2</v>
      </c>
    </row>
    <row r="4" spans="3:6" s="1" customFormat="1" ht="11.25">
      <c r="C4" s="23">
        <f>D4*E4*2.54/100/60</f>
        <v>14.664266666666668</v>
      </c>
      <c r="D4" s="22">
        <v>8660</v>
      </c>
      <c r="E4" s="16">
        <v>4</v>
      </c>
      <c r="F4" s="1" t="s">
        <v>125</v>
      </c>
    </row>
    <row r="5" spans="3:6" s="1" customFormat="1" ht="11.25">
      <c r="C5" s="11"/>
      <c r="D5" s="12"/>
      <c r="E5" s="16"/>
      <c r="F5" s="1" t="s">
        <v>126</v>
      </c>
    </row>
    <row r="6" spans="3:5" s="1" customFormat="1" ht="11.25">
      <c r="C6" s="11"/>
      <c r="D6" s="12"/>
      <c r="E6" s="16"/>
    </row>
    <row r="7" spans="1:9" ht="13.5" thickBot="1">
      <c r="A7" s="18"/>
      <c r="B7" s="18" t="s">
        <v>135</v>
      </c>
      <c r="C7" s="28" t="s">
        <v>4</v>
      </c>
      <c r="D7" s="29" t="s">
        <v>5</v>
      </c>
      <c r="E7" s="30"/>
      <c r="F7" s="31"/>
      <c r="G7" s="18"/>
      <c r="H7" s="18"/>
      <c r="I7" s="18"/>
    </row>
    <row r="8" spans="1:9" ht="13.5" thickBot="1">
      <c r="A8" s="18"/>
      <c r="B8" s="18" t="s">
        <v>136</v>
      </c>
      <c r="C8" s="32">
        <f>5.6/D8*60</f>
        <v>6.179878609527313</v>
      </c>
      <c r="D8" s="13">
        <f>F11</f>
        <v>54.37</v>
      </c>
      <c r="E8" s="30"/>
      <c r="F8" s="33"/>
      <c r="G8" s="18"/>
      <c r="H8" s="18"/>
      <c r="I8" s="18"/>
    </row>
    <row r="9" spans="1:9" ht="12.75">
      <c r="A9" s="18"/>
      <c r="B9" s="18"/>
      <c r="C9" s="11"/>
      <c r="D9" s="12"/>
      <c r="E9" s="16"/>
      <c r="F9" s="18"/>
      <c r="G9" s="18"/>
      <c r="H9" s="18"/>
      <c r="I9" s="18"/>
    </row>
    <row r="10" spans="1:9" ht="13.5" thickBot="1">
      <c r="A10" s="18"/>
      <c r="B10" s="18" t="s">
        <v>69</v>
      </c>
      <c r="C10" s="28" t="s">
        <v>4</v>
      </c>
      <c r="D10" s="29" t="s">
        <v>5</v>
      </c>
      <c r="E10" s="30"/>
      <c r="F10" s="34" t="s">
        <v>137</v>
      </c>
      <c r="G10" s="18"/>
      <c r="H10" s="18"/>
      <c r="I10" s="18"/>
    </row>
    <row r="11" spans="1:9" ht="13.5" thickBot="1">
      <c r="A11" s="18"/>
      <c r="B11" s="18" t="s">
        <v>70</v>
      </c>
      <c r="C11" s="32">
        <f>3.2/D11*60</f>
        <v>3.531359205444179</v>
      </c>
      <c r="D11" s="13">
        <f>F11</f>
        <v>54.37</v>
      </c>
      <c r="E11" s="30"/>
      <c r="F11" s="35">
        <v>54.37</v>
      </c>
      <c r="G11" s="18"/>
      <c r="H11" s="18"/>
      <c r="I11" s="18"/>
    </row>
    <row r="12" spans="1:9" ht="12.75">
      <c r="A12" s="18"/>
      <c r="B12" s="18"/>
      <c r="C12" s="11"/>
      <c r="D12" s="12"/>
      <c r="E12" s="16"/>
      <c r="F12" s="18"/>
      <c r="G12" s="18"/>
      <c r="H12" s="18"/>
      <c r="I12" s="18"/>
    </row>
    <row r="13" spans="1:9" ht="13.5" thickBot="1">
      <c r="A13" s="18"/>
      <c r="B13" s="18" t="s">
        <v>71</v>
      </c>
      <c r="C13" s="28" t="s">
        <v>4</v>
      </c>
      <c r="D13" s="29" t="s">
        <v>5</v>
      </c>
      <c r="E13" s="30"/>
      <c r="F13" s="18"/>
      <c r="G13" s="18"/>
      <c r="H13" s="18"/>
      <c r="I13" s="18"/>
    </row>
    <row r="14" spans="1:9" ht="13.5" thickBot="1">
      <c r="A14" s="18"/>
      <c r="B14" s="18" t="s">
        <v>72</v>
      </c>
      <c r="C14" s="32">
        <f>2.7/D14*60</f>
        <v>2.9795843295935263</v>
      </c>
      <c r="D14" s="13">
        <f>F11</f>
        <v>54.37</v>
      </c>
      <c r="E14" s="30"/>
      <c r="F14" s="18"/>
      <c r="G14" s="18"/>
      <c r="H14" s="18"/>
      <c r="I14" s="18"/>
    </row>
    <row r="15" spans="1:9" ht="12.75">
      <c r="A15" s="18"/>
      <c r="B15" s="18"/>
      <c r="C15" s="11"/>
      <c r="D15" s="12"/>
      <c r="E15" s="16"/>
      <c r="F15" s="18"/>
      <c r="G15" s="18"/>
      <c r="H15" s="18"/>
      <c r="I15" s="18"/>
    </row>
    <row r="16" spans="1:9" ht="13.5" thickBot="1">
      <c r="A16" s="18"/>
      <c r="B16" s="18" t="s">
        <v>73</v>
      </c>
      <c r="C16" s="28" t="s">
        <v>4</v>
      </c>
      <c r="D16" s="29" t="s">
        <v>5</v>
      </c>
      <c r="E16" s="30"/>
      <c r="F16" s="18"/>
      <c r="G16" s="18"/>
      <c r="H16" s="18"/>
      <c r="I16" s="18"/>
    </row>
    <row r="17" spans="1:9" ht="13.5" thickBot="1">
      <c r="A17" s="18"/>
      <c r="B17" s="18" t="s">
        <v>74</v>
      </c>
      <c r="C17" s="32">
        <f>2.4/D17*60</f>
        <v>2.6485194040831344</v>
      </c>
      <c r="D17" s="13">
        <f>F11</f>
        <v>54.37</v>
      </c>
      <c r="E17" s="30"/>
      <c r="F17" s="18"/>
      <c r="G17" s="18"/>
      <c r="H17" s="18"/>
      <c r="I17" s="18"/>
    </row>
    <row r="18" spans="1:9" ht="12.75">
      <c r="A18" s="18"/>
      <c r="B18" s="18"/>
      <c r="C18" s="18"/>
      <c r="D18" s="13"/>
      <c r="E18" s="30"/>
      <c r="F18" s="18"/>
      <c r="G18" s="18"/>
      <c r="H18" s="18"/>
      <c r="I18" s="18"/>
    </row>
    <row r="19" spans="1:9" ht="13.5" thickBot="1">
      <c r="A19" s="18"/>
      <c r="B19" s="18" t="s">
        <v>138</v>
      </c>
      <c r="C19" s="28" t="s">
        <v>4</v>
      </c>
      <c r="D19" s="29" t="s">
        <v>5</v>
      </c>
      <c r="E19" s="30"/>
      <c r="F19" s="18"/>
      <c r="G19" s="18"/>
      <c r="H19" s="18"/>
      <c r="I19" s="18"/>
    </row>
    <row r="20" spans="1:9" ht="13.5" thickBot="1">
      <c r="A20" s="18"/>
      <c r="B20" s="18" t="s">
        <v>139</v>
      </c>
      <c r="C20" s="36">
        <f>2/D20*60</f>
        <v>2.2070995034026115</v>
      </c>
      <c r="D20" s="13">
        <f>F11</f>
        <v>54.37</v>
      </c>
      <c r="E20" s="30"/>
      <c r="F20" s="18" t="s">
        <v>20</v>
      </c>
      <c r="G20" s="18"/>
      <c r="H20" s="18"/>
      <c r="I20" s="18"/>
    </row>
    <row r="21" spans="1:9" ht="12.75">
      <c r="A21" s="18"/>
      <c r="B21" s="18"/>
      <c r="C21" s="18"/>
      <c r="D21" s="13"/>
      <c r="E21" s="30"/>
      <c r="F21" s="18"/>
      <c r="G21" s="18"/>
      <c r="H21" s="18"/>
      <c r="I21" s="18"/>
    </row>
    <row r="22" spans="1:9" ht="13.5" thickBot="1">
      <c r="A22" s="18"/>
      <c r="B22" s="18" t="s">
        <v>3</v>
      </c>
      <c r="C22" s="28" t="s">
        <v>4</v>
      </c>
      <c r="D22" s="29" t="s">
        <v>5</v>
      </c>
      <c r="E22" s="30"/>
      <c r="F22" s="18"/>
      <c r="G22" s="18"/>
      <c r="H22" s="18"/>
      <c r="I22" s="18"/>
    </row>
    <row r="23" spans="1:9" ht="13.5" thickBot="1">
      <c r="A23" s="18"/>
      <c r="B23" s="18" t="s">
        <v>6</v>
      </c>
      <c r="C23" s="32">
        <f>1.6/D23*60</f>
        <v>1.7656796027220896</v>
      </c>
      <c r="D23" s="13">
        <f>F11</f>
        <v>54.37</v>
      </c>
      <c r="E23" s="30"/>
      <c r="F23" s="18" t="s">
        <v>20</v>
      </c>
      <c r="G23" s="18"/>
      <c r="H23" s="18"/>
      <c r="I23" s="18"/>
    </row>
    <row r="24" spans="1:9" ht="12.75">
      <c r="A24" s="18"/>
      <c r="B24" s="18"/>
      <c r="C24" s="18"/>
      <c r="D24" s="13"/>
      <c r="E24" s="30"/>
      <c r="F24" s="18"/>
      <c r="G24" s="18"/>
      <c r="H24" s="18"/>
      <c r="I24" s="18"/>
    </row>
    <row r="25" spans="1:9" ht="13.5" thickBot="1">
      <c r="A25" s="18"/>
      <c r="B25" s="18" t="s">
        <v>131</v>
      </c>
      <c r="C25" s="28" t="s">
        <v>4</v>
      </c>
      <c r="D25" s="29" t="s">
        <v>5</v>
      </c>
      <c r="E25" s="30"/>
      <c r="F25" s="18"/>
      <c r="G25" s="18"/>
      <c r="H25" s="18"/>
      <c r="I25" s="18"/>
    </row>
    <row r="26" spans="1:9" ht="13.5" thickBot="1">
      <c r="A26" s="18"/>
      <c r="B26" s="18" t="s">
        <v>132</v>
      </c>
      <c r="C26" s="32">
        <f>1.4/D26*60</f>
        <v>1.5449696523818282</v>
      </c>
      <c r="D26" s="13">
        <f>F11</f>
        <v>54.37</v>
      </c>
      <c r="E26" s="30"/>
      <c r="F26" s="18" t="s">
        <v>130</v>
      </c>
      <c r="G26" s="18"/>
      <c r="H26" s="18"/>
      <c r="I26" s="18"/>
    </row>
    <row r="27" spans="1:9" ht="12.75">
      <c r="A27" s="18"/>
      <c r="B27" s="18"/>
      <c r="C27" s="18"/>
      <c r="D27" s="13"/>
      <c r="E27" s="30"/>
      <c r="F27" s="18"/>
      <c r="G27" s="18"/>
      <c r="H27" s="18"/>
      <c r="I27" s="18"/>
    </row>
    <row r="28" spans="1:9" ht="13.5" thickBot="1">
      <c r="A28" s="18"/>
      <c r="B28" s="18" t="s">
        <v>127</v>
      </c>
      <c r="C28" s="28" t="s">
        <v>4</v>
      </c>
      <c r="D28" s="29" t="s">
        <v>5</v>
      </c>
      <c r="E28" s="30"/>
      <c r="F28" s="18"/>
      <c r="G28" s="18"/>
      <c r="H28" s="18"/>
      <c r="I28" s="18"/>
    </row>
    <row r="29" spans="1:9" ht="13.5" thickBot="1">
      <c r="A29" s="18"/>
      <c r="B29" s="18" t="s">
        <v>128</v>
      </c>
      <c r="C29" s="32">
        <f>0.95/D29*60</f>
        <v>1.0483722641162405</v>
      </c>
      <c r="D29" s="13">
        <f>F11</f>
        <v>54.37</v>
      </c>
      <c r="E29" s="30"/>
      <c r="F29" s="18"/>
      <c r="G29" s="18"/>
      <c r="H29" s="18"/>
      <c r="I29" s="18"/>
    </row>
    <row r="30" spans="1:9" ht="12.75">
      <c r="A30" s="18"/>
      <c r="B30" s="18"/>
      <c r="C30" s="18"/>
      <c r="D30" s="18"/>
      <c r="E30" s="30"/>
      <c r="F30" s="18"/>
      <c r="G30" s="18"/>
      <c r="H30" s="18"/>
      <c r="I30" s="18"/>
    </row>
    <row r="31" spans="1:9" ht="13.5" thickBot="1">
      <c r="A31" s="18"/>
      <c r="B31" s="18" t="s">
        <v>21</v>
      </c>
      <c r="C31" s="28" t="s">
        <v>4</v>
      </c>
      <c r="D31" s="29" t="s">
        <v>5</v>
      </c>
      <c r="E31" s="30"/>
      <c r="F31" s="18"/>
      <c r="G31" s="18"/>
      <c r="H31" s="18"/>
      <c r="I31" s="18"/>
    </row>
    <row r="32" spans="1:9" ht="13.5" thickBot="1">
      <c r="A32" s="18"/>
      <c r="B32" s="18" t="s">
        <v>22</v>
      </c>
      <c r="C32" s="32">
        <f>0.9/D32*60</f>
        <v>0.9931947765311754</v>
      </c>
      <c r="D32" s="13">
        <f>F11</f>
        <v>54.37</v>
      </c>
      <c r="E32" s="30"/>
      <c r="F32" s="18"/>
      <c r="G32" s="18"/>
      <c r="H32" s="18"/>
      <c r="I32" s="18"/>
    </row>
    <row r="33" spans="1:9" ht="12.75">
      <c r="A33" s="18"/>
      <c r="B33" s="18"/>
      <c r="C33" s="18"/>
      <c r="D33" s="13"/>
      <c r="E33" s="30"/>
      <c r="F33" s="18"/>
      <c r="G33" s="18"/>
      <c r="H33" s="18"/>
      <c r="I33" s="18"/>
    </row>
    <row r="34" spans="1:9" ht="13.5" thickBot="1">
      <c r="A34" s="18"/>
      <c r="B34" s="18" t="s">
        <v>140</v>
      </c>
      <c r="C34" s="28" t="s">
        <v>4</v>
      </c>
      <c r="D34" s="29" t="s">
        <v>5</v>
      </c>
      <c r="E34" s="30"/>
      <c r="F34" s="18"/>
      <c r="G34" s="18"/>
      <c r="H34" s="18"/>
      <c r="I34" s="18"/>
    </row>
    <row r="35" spans="1:9" ht="13.5" thickBot="1">
      <c r="A35" s="18"/>
      <c r="B35" s="18" t="s">
        <v>129</v>
      </c>
      <c r="C35" s="32">
        <f>0.68/D35*60</f>
        <v>0.7504138311568881</v>
      </c>
      <c r="D35" s="13">
        <f>F11</f>
        <v>54.37</v>
      </c>
      <c r="E35" s="30"/>
      <c r="F35" s="18"/>
      <c r="G35" s="18"/>
      <c r="H35" s="18"/>
      <c r="I35" s="18"/>
    </row>
    <row r="36" spans="1:9" ht="12.75">
      <c r="A36" s="18"/>
      <c r="B36" s="18"/>
      <c r="C36" s="18"/>
      <c r="D36" s="13"/>
      <c r="E36" s="30"/>
      <c r="F36" s="18"/>
      <c r="G36" s="18"/>
      <c r="H36" s="18"/>
      <c r="I36" s="18"/>
    </row>
    <row r="37" spans="1:9" ht="13.5" thickBot="1">
      <c r="A37" s="18"/>
      <c r="B37" s="18" t="s">
        <v>7</v>
      </c>
      <c r="C37" s="28" t="s">
        <v>4</v>
      </c>
      <c r="D37" s="29" t="s">
        <v>5</v>
      </c>
      <c r="E37" s="30"/>
      <c r="F37" s="18"/>
      <c r="G37" s="18"/>
      <c r="H37" s="18"/>
      <c r="I37" s="18"/>
    </row>
    <row r="38" spans="1:9" ht="13.5" thickBot="1">
      <c r="A38" s="18"/>
      <c r="B38" s="18" t="s">
        <v>8</v>
      </c>
      <c r="C38" s="32">
        <f>0.5/D38*60</f>
        <v>0.5517748758506529</v>
      </c>
      <c r="D38" s="13">
        <f>F11</f>
        <v>54.37</v>
      </c>
      <c r="E38" s="30"/>
      <c r="F38" s="18"/>
      <c r="G38" s="18"/>
      <c r="H38" s="18"/>
      <c r="I38" s="18"/>
    </row>
    <row r="39" spans="3:4" s="1" customFormat="1" ht="11.25">
      <c r="C39" s="24"/>
      <c r="D39" s="13"/>
    </row>
    <row r="40" spans="2:4" s="1" customFormat="1" ht="12" thickBot="1">
      <c r="B40" s="1" t="s">
        <v>133</v>
      </c>
      <c r="C40" s="17" t="s">
        <v>4</v>
      </c>
      <c r="D40" s="3" t="s">
        <v>5</v>
      </c>
    </row>
    <row r="41" spans="2:4" s="1" customFormat="1" ht="12" thickBot="1">
      <c r="B41" s="1" t="s">
        <v>134</v>
      </c>
      <c r="C41" s="21">
        <f>0.31/D41*60</f>
        <v>0.34210042302740484</v>
      </c>
      <c r="D41" s="13">
        <f>F11</f>
        <v>54.37</v>
      </c>
    </row>
    <row r="42" spans="3:4" s="1" customFormat="1" ht="11.25">
      <c r="C42" s="24"/>
      <c r="D42" s="13"/>
    </row>
    <row r="43" s="1" customFormat="1" ht="11.25">
      <c r="A43" s="4" t="s">
        <v>75</v>
      </c>
    </row>
    <row r="44" spans="1:4" s="1" customFormat="1" ht="11.25">
      <c r="A44" s="1" t="s">
        <v>9</v>
      </c>
      <c r="C44" s="19" t="s">
        <v>10</v>
      </c>
      <c r="D44" s="19" t="s">
        <v>11</v>
      </c>
    </row>
    <row r="45" spans="1:4" s="1" customFormat="1" ht="11.25">
      <c r="A45" s="1" t="s">
        <v>12</v>
      </c>
      <c r="C45" s="19" t="s">
        <v>13</v>
      </c>
      <c r="D45" s="19" t="s">
        <v>14</v>
      </c>
    </row>
    <row r="46" spans="3:4" s="1" customFormat="1" ht="11.25">
      <c r="C46" s="19" t="s">
        <v>15</v>
      </c>
      <c r="D46" s="19" t="s">
        <v>16</v>
      </c>
    </row>
    <row r="47" spans="3:4" s="1" customFormat="1" ht="11.25">
      <c r="C47" s="19" t="s">
        <v>17</v>
      </c>
      <c r="D47" s="19" t="s">
        <v>18</v>
      </c>
    </row>
    <row r="48" spans="3:7" s="1" customFormat="1" ht="11.25">
      <c r="C48" s="19" t="s">
        <v>76</v>
      </c>
      <c r="D48" s="19" t="s">
        <v>77</v>
      </c>
      <c r="G48" s="1" t="s">
        <v>118</v>
      </c>
    </row>
    <row r="49" spans="3:7" s="1" customFormat="1" ht="11.25">
      <c r="C49" s="19" t="s">
        <v>78</v>
      </c>
      <c r="D49" s="19" t="s">
        <v>19</v>
      </c>
      <c r="G49" s="1" t="s">
        <v>117</v>
      </c>
    </row>
    <row r="50" s="1" customFormat="1" ht="11.25"/>
    <row r="51" s="1" customFormat="1" ht="11.25">
      <c r="A51" s="1" t="s">
        <v>79</v>
      </c>
    </row>
    <row r="52" s="1" customFormat="1" ht="11.25"/>
    <row r="53" spans="8:10" s="1" customFormat="1" ht="11.25">
      <c r="H53" s="2"/>
      <c r="I53" s="3"/>
      <c r="J53" s="3"/>
    </row>
    <row r="54" spans="1:10" s="1" customFormat="1" ht="11.25">
      <c r="A54" s="20" t="s">
        <v>23</v>
      </c>
      <c r="H54" s="2"/>
      <c r="I54" s="3"/>
      <c r="J54" s="3"/>
    </row>
    <row r="55" spans="1:10" s="1" customFormat="1" ht="11.25">
      <c r="A55" s="1" t="s">
        <v>67</v>
      </c>
      <c r="H55" s="2"/>
      <c r="I55" s="3"/>
      <c r="J55" s="3"/>
    </row>
    <row r="56" spans="1:10" s="1" customFormat="1" ht="11.25">
      <c r="A56" s="1" t="s">
        <v>24</v>
      </c>
      <c r="H56" s="2"/>
      <c r="I56" s="3"/>
      <c r="J56" s="3"/>
    </row>
    <row r="57" spans="1:10" s="1" customFormat="1" ht="11.25">
      <c r="A57" s="1" t="s">
        <v>122</v>
      </c>
      <c r="H57" s="2"/>
      <c r="I57" s="3"/>
      <c r="J57" s="3"/>
    </row>
    <row r="58" spans="1:10" s="1" customFormat="1" ht="11.25">
      <c r="A58" s="1" t="s">
        <v>121</v>
      </c>
      <c r="H58" s="2"/>
      <c r="I58" s="3"/>
      <c r="J58" s="3"/>
    </row>
    <row r="59" spans="1:10" s="1" customFormat="1" ht="11.25">
      <c r="A59" s="1" t="s">
        <v>124</v>
      </c>
      <c r="H59" s="2"/>
      <c r="I59" s="3"/>
      <c r="J59" s="3"/>
    </row>
    <row r="60" spans="1:10" s="1" customFormat="1" ht="11.25">
      <c r="A60" s="1" t="s">
        <v>123</v>
      </c>
      <c r="H60" s="2"/>
      <c r="I60" s="3"/>
      <c r="J60" s="3"/>
    </row>
    <row r="61" spans="8:10" s="1" customFormat="1" ht="11.25">
      <c r="H61" s="2"/>
      <c r="I61" s="3"/>
      <c r="J61" s="3"/>
    </row>
    <row r="62" spans="8:10" s="1" customFormat="1" ht="11.25">
      <c r="H62" s="2"/>
      <c r="I62" s="3"/>
      <c r="J62" s="3"/>
    </row>
    <row r="63" spans="1:10" s="1" customFormat="1" ht="11.25">
      <c r="A63" s="4"/>
      <c r="H63" s="2"/>
      <c r="I63" s="3"/>
      <c r="J63" s="3"/>
    </row>
    <row r="64" spans="1:10" s="1" customFormat="1" ht="11.25">
      <c r="A64" s="27" t="s">
        <v>25</v>
      </c>
      <c r="B64" s="27"/>
      <c r="C64" s="27"/>
      <c r="D64" s="27"/>
      <c r="E64" s="27"/>
      <c r="F64" s="27"/>
      <c r="G64" s="27"/>
      <c r="H64" s="27"/>
      <c r="I64" s="27"/>
      <c r="J64" s="3"/>
    </row>
    <row r="65" spans="1:11" s="1" customFormat="1" ht="11.25">
      <c r="A65" s="5" t="s">
        <v>26</v>
      </c>
      <c r="B65" s="5" t="s">
        <v>27</v>
      </c>
      <c r="C65" s="5"/>
      <c r="D65" s="6" t="s">
        <v>28</v>
      </c>
      <c r="F65" s="5" t="s">
        <v>29</v>
      </c>
      <c r="G65" s="5" t="s">
        <v>30</v>
      </c>
      <c r="H65" s="6" t="s">
        <v>31</v>
      </c>
      <c r="I65" s="3"/>
      <c r="K65" s="7"/>
    </row>
    <row r="66" spans="1:11" s="1" customFormat="1" ht="11.25">
      <c r="A66" s="5" t="s">
        <v>32</v>
      </c>
      <c r="B66" s="5" t="s">
        <v>33</v>
      </c>
      <c r="C66" s="5"/>
      <c r="D66" s="6" t="s">
        <v>34</v>
      </c>
      <c r="F66" s="5" t="s">
        <v>35</v>
      </c>
      <c r="G66" s="5" t="s">
        <v>36</v>
      </c>
      <c r="H66" s="6" t="s">
        <v>37</v>
      </c>
      <c r="I66" s="3"/>
      <c r="K66" s="7"/>
    </row>
    <row r="67" spans="1:11" s="1" customFormat="1" ht="11.25">
      <c r="A67" s="5" t="s">
        <v>38</v>
      </c>
      <c r="B67" s="5" t="s">
        <v>39</v>
      </c>
      <c r="C67" s="5"/>
      <c r="D67" s="6" t="s">
        <v>40</v>
      </c>
      <c r="F67" s="5" t="s">
        <v>119</v>
      </c>
      <c r="G67" s="5"/>
      <c r="I67" s="3"/>
      <c r="K67" s="7"/>
    </row>
    <row r="68" spans="1:10" s="1" customFormat="1" ht="11.25">
      <c r="A68" s="5" t="s">
        <v>41</v>
      </c>
      <c r="B68" s="5" t="s">
        <v>42</v>
      </c>
      <c r="C68" s="5"/>
      <c r="D68" s="6" t="s">
        <v>43</v>
      </c>
      <c r="F68" s="5"/>
      <c r="G68" s="7"/>
      <c r="I68" s="8"/>
      <c r="J68" s="3"/>
    </row>
    <row r="69" spans="1:10" s="1" customFormat="1" ht="11.25">
      <c r="A69" s="9"/>
      <c r="B69" s="5"/>
      <c r="C69" s="5"/>
      <c r="D69" s="5"/>
      <c r="E69" s="5"/>
      <c r="F69" s="5"/>
      <c r="G69" s="5"/>
      <c r="H69" s="7"/>
      <c r="I69" s="8"/>
      <c r="J69" s="3"/>
    </row>
    <row r="70" spans="1:10" s="1" customFormat="1" ht="11.25">
      <c r="A70" s="27" t="s">
        <v>80</v>
      </c>
      <c r="B70" s="27"/>
      <c r="C70" s="27"/>
      <c r="D70" s="27"/>
      <c r="E70" s="27"/>
      <c r="F70" s="27"/>
      <c r="G70" s="27"/>
      <c r="H70" s="27"/>
      <c r="I70" s="27"/>
      <c r="J70" s="3"/>
    </row>
    <row r="71" spans="1:10" s="1" customFormat="1" ht="11.25">
      <c r="A71" s="5" t="s">
        <v>26</v>
      </c>
      <c r="B71" s="5" t="s">
        <v>44</v>
      </c>
      <c r="C71" s="5"/>
      <c r="E71" s="5" t="s">
        <v>29</v>
      </c>
      <c r="F71" s="5" t="s">
        <v>45</v>
      </c>
      <c r="G71" s="8"/>
      <c r="J71" s="3"/>
    </row>
    <row r="72" spans="1:10" s="1" customFormat="1" ht="11.25">
      <c r="A72" s="5" t="s">
        <v>32</v>
      </c>
      <c r="B72" s="5" t="s">
        <v>46</v>
      </c>
      <c r="C72" s="5"/>
      <c r="E72" s="5" t="s">
        <v>35</v>
      </c>
      <c r="F72" s="5" t="s">
        <v>47</v>
      </c>
      <c r="G72" s="8"/>
      <c r="J72" s="3"/>
    </row>
    <row r="73" spans="1:10" s="1" customFormat="1" ht="11.25">
      <c r="A73" s="5" t="s">
        <v>38</v>
      </c>
      <c r="B73" s="5" t="s">
        <v>48</v>
      </c>
      <c r="C73" s="5"/>
      <c r="E73" s="5" t="s">
        <v>49</v>
      </c>
      <c r="F73" s="5" t="s">
        <v>50</v>
      </c>
      <c r="G73" s="8"/>
      <c r="J73" s="3"/>
    </row>
    <row r="74" spans="1:10" s="1" customFormat="1" ht="11.25">
      <c r="A74" s="5" t="s">
        <v>41</v>
      </c>
      <c r="B74" s="5" t="s">
        <v>51</v>
      </c>
      <c r="C74" s="5"/>
      <c r="E74" s="5" t="s">
        <v>81</v>
      </c>
      <c r="F74" s="5" t="s">
        <v>120</v>
      </c>
      <c r="G74" s="8"/>
      <c r="J74" s="3"/>
    </row>
    <row r="75" spans="1:10" s="1" customFormat="1" ht="11.25">
      <c r="A75" s="9"/>
      <c r="B75" s="5"/>
      <c r="C75" s="5"/>
      <c r="D75" s="5"/>
      <c r="E75" s="5"/>
      <c r="F75" s="5"/>
      <c r="G75" s="5"/>
      <c r="H75" s="7"/>
      <c r="I75" s="8"/>
      <c r="J75" s="3"/>
    </row>
    <row r="76" spans="1:10" s="1" customFormat="1" ht="11.25">
      <c r="A76" s="27" t="s">
        <v>82</v>
      </c>
      <c r="B76" s="27"/>
      <c r="C76" s="27"/>
      <c r="D76" s="27"/>
      <c r="E76" s="27"/>
      <c r="F76" s="27"/>
      <c r="G76" s="27"/>
      <c r="H76" s="27"/>
      <c r="I76" s="27"/>
      <c r="J76" s="3"/>
    </row>
    <row r="77" spans="1:10" s="1" customFormat="1" ht="11.25">
      <c r="A77" s="5" t="s">
        <v>26</v>
      </c>
      <c r="B77" s="5" t="s">
        <v>52</v>
      </c>
      <c r="C77" s="5"/>
      <c r="E77" s="5" t="s">
        <v>38</v>
      </c>
      <c r="F77" s="5" t="s">
        <v>53</v>
      </c>
      <c r="G77" s="8"/>
      <c r="J77" s="3"/>
    </row>
    <row r="78" spans="1:10" s="1" customFormat="1" ht="11.25">
      <c r="A78" s="5" t="s">
        <v>54</v>
      </c>
      <c r="B78" s="5" t="s">
        <v>55</v>
      </c>
      <c r="C78" s="5"/>
      <c r="E78" s="5" t="s">
        <v>83</v>
      </c>
      <c r="F78" s="5" t="s">
        <v>120</v>
      </c>
      <c r="G78" s="8"/>
      <c r="J78" s="3"/>
    </row>
    <row r="79" spans="1:10" s="1" customFormat="1" ht="11.25">
      <c r="A79" s="5" t="s">
        <v>32</v>
      </c>
      <c r="B79" s="5" t="s">
        <v>56</v>
      </c>
      <c r="C79" s="5"/>
      <c r="E79" s="5"/>
      <c r="F79" s="5"/>
      <c r="G79" s="8"/>
      <c r="J79" s="3"/>
    </row>
    <row r="80" spans="1:10" s="1" customFormat="1" ht="11.25">
      <c r="A80" s="5" t="s">
        <v>57</v>
      </c>
      <c r="B80" s="5" t="s">
        <v>58</v>
      </c>
      <c r="C80" s="5"/>
      <c r="E80" s="5"/>
      <c r="F80" s="5"/>
      <c r="G80" s="8"/>
      <c r="J80" s="3"/>
    </row>
    <row r="81" spans="1:10" s="1" customFormat="1" ht="11.25">
      <c r="A81" s="9"/>
      <c r="B81" s="5"/>
      <c r="C81" s="5"/>
      <c r="D81" s="5"/>
      <c r="E81" s="5"/>
      <c r="F81" s="5"/>
      <c r="G81" s="5"/>
      <c r="H81" s="7"/>
      <c r="I81" s="8"/>
      <c r="J81" s="3"/>
    </row>
    <row r="82" spans="1:10" s="1" customFormat="1" ht="11.25">
      <c r="A82" s="27" t="s">
        <v>59</v>
      </c>
      <c r="B82" s="27"/>
      <c r="C82" s="27"/>
      <c r="D82" s="27"/>
      <c r="E82" s="27"/>
      <c r="F82" s="27"/>
      <c r="G82" s="27"/>
      <c r="H82" s="27"/>
      <c r="I82" s="27"/>
      <c r="J82" s="3"/>
    </row>
    <row r="83" spans="1:10" s="1" customFormat="1" ht="11.25">
      <c r="A83" s="5" t="s">
        <v>26</v>
      </c>
      <c r="B83" s="5" t="s">
        <v>60</v>
      </c>
      <c r="C83" s="5"/>
      <c r="E83" s="5" t="s">
        <v>29</v>
      </c>
      <c r="F83" s="5" t="s">
        <v>61</v>
      </c>
      <c r="G83" s="8"/>
      <c r="J83" s="3"/>
    </row>
    <row r="84" spans="1:10" s="1" customFormat="1" ht="11.25">
      <c r="A84" s="5" t="s">
        <v>32</v>
      </c>
      <c r="B84" s="5" t="s">
        <v>62</v>
      </c>
      <c r="C84" s="5"/>
      <c r="E84" s="5" t="s">
        <v>35</v>
      </c>
      <c r="F84" s="5" t="s">
        <v>63</v>
      </c>
      <c r="G84" s="8"/>
      <c r="J84" s="3"/>
    </row>
    <row r="85" spans="1:10" s="1" customFormat="1" ht="11.25">
      <c r="A85" s="5" t="s">
        <v>38</v>
      </c>
      <c r="B85" s="5" t="s">
        <v>64</v>
      </c>
      <c r="C85" s="5"/>
      <c r="E85" s="5" t="s">
        <v>49</v>
      </c>
      <c r="F85" s="5" t="s">
        <v>65</v>
      </c>
      <c r="G85" s="8"/>
      <c r="J85" s="3"/>
    </row>
    <row r="86" spans="1:10" s="1" customFormat="1" ht="11.25">
      <c r="A86" s="5" t="s">
        <v>41</v>
      </c>
      <c r="B86" s="5" t="s">
        <v>66</v>
      </c>
      <c r="C86" s="5"/>
      <c r="E86" s="5" t="s">
        <v>84</v>
      </c>
      <c r="F86" s="5"/>
      <c r="G86" s="8"/>
      <c r="J86" s="3"/>
    </row>
    <row r="87" spans="1:10" s="1" customFormat="1" ht="11.25">
      <c r="A87" s="4"/>
      <c r="H87" s="2"/>
      <c r="I87" s="3"/>
      <c r="J87" s="3"/>
    </row>
    <row r="88" s="1" customFormat="1" ht="11.25"/>
    <row r="89" spans="3:7" s="1" customFormat="1" ht="12.75">
      <c r="C89" s="25" t="s">
        <v>85</v>
      </c>
      <c r="D89" s="26"/>
      <c r="E89" s="26"/>
      <c r="F89" s="26"/>
      <c r="G89" s="26"/>
    </row>
    <row r="90" spans="1:6" s="1" customFormat="1" ht="11.25">
      <c r="A90" s="1" t="s">
        <v>26</v>
      </c>
      <c r="B90" s="1" t="s">
        <v>86</v>
      </c>
      <c r="E90" s="5" t="s">
        <v>87</v>
      </c>
      <c r="F90" s="1" t="s">
        <v>88</v>
      </c>
    </row>
    <row r="91" spans="1:6" s="1" customFormat="1" ht="11.25">
      <c r="A91" s="5" t="s">
        <v>32</v>
      </c>
      <c r="B91" s="1" t="s">
        <v>89</v>
      </c>
      <c r="E91" s="5" t="s">
        <v>90</v>
      </c>
      <c r="F91" s="1" t="s">
        <v>91</v>
      </c>
    </row>
    <row r="92" spans="1:6" s="1" customFormat="1" ht="11.25">
      <c r="A92" s="5" t="s">
        <v>38</v>
      </c>
      <c r="B92" s="1" t="s">
        <v>92</v>
      </c>
      <c r="E92" s="5" t="s">
        <v>93</v>
      </c>
      <c r="F92" s="1" t="s">
        <v>94</v>
      </c>
    </row>
    <row r="93" spans="1:6" s="1" customFormat="1" ht="11.25">
      <c r="A93" s="5" t="s">
        <v>41</v>
      </c>
      <c r="B93" s="1" t="s">
        <v>95</v>
      </c>
      <c r="E93" s="5" t="s">
        <v>96</v>
      </c>
      <c r="F93" s="1" t="s">
        <v>97</v>
      </c>
    </row>
    <row r="94" spans="1:6" s="1" customFormat="1" ht="11.25">
      <c r="A94" s="5" t="s">
        <v>29</v>
      </c>
      <c r="B94" s="1" t="s">
        <v>95</v>
      </c>
      <c r="E94" s="5" t="s">
        <v>98</v>
      </c>
      <c r="F94" s="1" t="s">
        <v>99</v>
      </c>
    </row>
    <row r="95" spans="1:6" s="1" customFormat="1" ht="11.25">
      <c r="A95" s="5" t="s">
        <v>35</v>
      </c>
      <c r="B95" s="1" t="s">
        <v>95</v>
      </c>
      <c r="E95" s="5" t="s">
        <v>100</v>
      </c>
      <c r="F95" s="1" t="s">
        <v>101</v>
      </c>
    </row>
    <row r="96" spans="1:6" s="1" customFormat="1" ht="11.25">
      <c r="A96" s="5" t="s">
        <v>49</v>
      </c>
      <c r="B96" s="1" t="s">
        <v>102</v>
      </c>
      <c r="E96" s="5" t="s">
        <v>103</v>
      </c>
      <c r="F96" s="1" t="s">
        <v>104</v>
      </c>
    </row>
    <row r="97" spans="1:5" s="1" customFormat="1" ht="11.25">
      <c r="A97" s="5" t="s">
        <v>105</v>
      </c>
      <c r="B97" s="1" t="s">
        <v>106</v>
      </c>
      <c r="E97" s="5" t="s">
        <v>107</v>
      </c>
    </row>
    <row r="98" spans="1:5" s="1" customFormat="1" ht="11.25">
      <c r="A98" s="5" t="s">
        <v>108</v>
      </c>
      <c r="B98" s="1" t="s">
        <v>109</v>
      </c>
      <c r="E98" s="5"/>
    </row>
    <row r="99" spans="1:5" s="1" customFormat="1" ht="11.25">
      <c r="A99" s="5" t="s">
        <v>110</v>
      </c>
      <c r="B99" s="1" t="s">
        <v>111</v>
      </c>
      <c r="E99" s="5"/>
    </row>
    <row r="100" spans="1:2" s="1" customFormat="1" ht="11.25">
      <c r="A100" s="5" t="s">
        <v>112</v>
      </c>
      <c r="B100" s="1" t="s">
        <v>113</v>
      </c>
    </row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>
      <c r="C106" s="1" t="s">
        <v>114</v>
      </c>
    </row>
    <row r="107" s="1" customFormat="1" ht="11.25">
      <c r="C107" s="1" t="s">
        <v>115</v>
      </c>
    </row>
    <row r="108" s="1" customFormat="1" ht="11.25">
      <c r="C108" s="18" t="s">
        <v>116</v>
      </c>
    </row>
    <row r="109" s="1" customFormat="1" ht="11.25"/>
  </sheetData>
  <mergeCells count="5">
    <mergeCell ref="C89:G89"/>
    <mergeCell ref="A64:I64"/>
    <mergeCell ref="A70:I70"/>
    <mergeCell ref="A76:I76"/>
    <mergeCell ref="A82:I8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König</dc:creator>
  <cp:keywords/>
  <dc:description/>
  <cp:lastModifiedBy>paps</cp:lastModifiedBy>
  <cp:lastPrinted>2003-12-15T11:43:52Z</cp:lastPrinted>
  <dcterms:created xsi:type="dcterms:W3CDTF">2000-06-26T19:06:28Z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